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Manuel\Documents\Strong_Seguros\Community\Marketing\osseg\"/>
    </mc:Choice>
  </mc:AlternateContent>
  <xr:revisionPtr revIDLastSave="0" documentId="13_ncr:1_{A8ED1A01-5A17-44CC-8D64-6E21E914FC33}" xr6:coauthVersionLast="47" xr6:coauthVersionMax="47" xr10:uidLastSave="{00000000-0000-0000-0000-000000000000}"/>
  <workbookProtection workbookAlgorithmName="SHA-512" workbookHashValue="6sOvVEGnC+a+3JHwmsmunrqwUyYny2pj2smoJMOO1NsDv5swn2Gd6cwuBBqQQTmZc6fpBHesiy+kKOXLPyv2/w==" workbookSaltValue="6/Eu7rYAi7IXvrdv/bur6Q==" workbookSpinCount="100000" lockStructure="1"/>
  <bookViews>
    <workbookView xWindow="-108" yWindow="-108" windowWidth="23256" windowHeight="12576" xr2:uid="{00000000-000D-0000-FFFF-FFFF00000000}"/>
  </bookViews>
  <sheets>
    <sheet name="Calculo" sheetId="4" r:id="rId1"/>
    <sheet name="Aux" sheetId="2" state="hidden" r:id="rId2"/>
    <sheet name="Hoja2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" l="1"/>
  <c r="C3" i="2"/>
  <c r="C4" i="2"/>
  <c r="C5" i="2"/>
  <c r="C2" i="2"/>
  <c r="G3" i="6"/>
  <c r="F13" i="4" l="1"/>
  <c r="G1" i="6" l="1"/>
  <c r="B6" i="6" l="1"/>
  <c r="C6" i="6" s="1"/>
  <c r="B8" i="6"/>
  <c r="C8" i="6" s="1"/>
  <c r="B9" i="6"/>
  <c r="C9" i="6" s="1"/>
  <c r="B10" i="6"/>
  <c r="C10" i="6" s="1"/>
  <c r="B12" i="6"/>
  <c r="C12" i="6" s="1"/>
  <c r="B2" i="6"/>
  <c r="B1" i="6"/>
  <c r="C1" i="6" s="1"/>
  <c r="B3" i="6"/>
  <c r="C3" i="6" s="1"/>
  <c r="B11" i="6"/>
  <c r="C11" i="6" s="1"/>
  <c r="B4" i="6"/>
  <c r="C4" i="6" s="1"/>
  <c r="B7" i="6"/>
  <c r="C7" i="6" s="1"/>
  <c r="B5" i="6"/>
  <c r="C5" i="6" s="1"/>
  <c r="C2" i="6" l="1"/>
  <c r="I15" i="4" s="1"/>
  <c r="G15" i="4"/>
</calcChain>
</file>

<file path=xl/sharedStrings.xml><?xml version="1.0" encoding="utf-8"?>
<sst xmlns="http://schemas.openxmlformats.org/spreadsheetml/2006/main" count="23" uniqueCount="22">
  <si>
    <t>Personas</t>
  </si>
  <si>
    <t>Ingresos necesarios</t>
  </si>
  <si>
    <t>Total:</t>
  </si>
  <si>
    <t>TNA</t>
  </si>
  <si>
    <t>meses</t>
  </si>
  <si>
    <t>Grupo</t>
  </si>
  <si>
    <t xml:space="preserve">Cantidad de personas: </t>
  </si>
  <si>
    <t xml:space="preserve">Facturacion de comisiones anuales: </t>
  </si>
  <si>
    <t xml:space="preserve">Ingreso necesario para no pagar diferencia: </t>
  </si>
  <si>
    <t xml:space="preserve">Costo por la diferencia en 1 pago total: </t>
  </si>
  <si>
    <t>Pago hasta en 12 cuotas</t>
  </si>
  <si>
    <t xml:space="preserve">Elegir  --&gt;  </t>
  </si>
  <si>
    <t xml:space="preserve">  &lt;-- Elegir</t>
  </si>
  <si>
    <t xml:space="preserve">  &lt;-- Completar</t>
  </si>
  <si>
    <t>Monto a saldar</t>
  </si>
  <si>
    <t>Tasa nominal Anual</t>
  </si>
  <si>
    <t>Tasa Mensual</t>
  </si>
  <si>
    <t>suma a cubrir</t>
  </si>
  <si>
    <t xml:space="preserve">Valor Cuota: </t>
  </si>
  <si>
    <t>Pueden consultar sus comisiones a través de la página de Osseg con su usuario y contraseña, o bien comunicarse al           0800-777-67734 (Con el número de su DNI pueden ontener los valores exactos de sus comisiones).                                       Sujeta a cambios según OSSEG - Datos aproximados solo para cálculos previos</t>
  </si>
  <si>
    <t>.</t>
  </si>
  <si>
    <t xml:space="preserve">Aportes del componete Monotributo: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</si>
</sst>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\ #,##0.00;\-&quot;$&quot;\ #,##0.0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&quot;$&quot;\ #,##0.00"/>
    <numFmt numFmtId="165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2" borderId="0" xfId="0" applyFill="1" applyProtection="1">
      <protection hidden="1"/>
    </xf>
    <xf numFmtId="0" fontId="0" fillId="4" borderId="8" xfId="0" applyFill="1" applyBorder="1" applyAlignment="1" applyProtection="1">
      <alignment horizontal="right" vertical="center"/>
      <protection hidden="1"/>
    </xf>
    <xf numFmtId="164" fontId="1" fillId="2" borderId="8" xfId="0" applyNumberFormat="1" applyFont="1" applyFill="1" applyBorder="1" applyAlignment="1" applyProtection="1">
      <alignment horizontal="center" vertical="center"/>
      <protection hidden="1"/>
    </xf>
    <xf numFmtId="164" fontId="0" fillId="2" borderId="2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5" borderId="6" xfId="0" applyFont="1" applyFill="1" applyBorder="1" applyAlignment="1" applyProtection="1">
      <alignment horizontal="right" vertical="center"/>
      <protection hidden="1"/>
    </xf>
    <xf numFmtId="0" fontId="0" fillId="2" borderId="6" xfId="0" applyFill="1" applyBorder="1" applyAlignment="1" applyProtection="1">
      <alignment horizontal="center" vertical="center"/>
      <protection locked="0"/>
    </xf>
    <xf numFmtId="9" fontId="0" fillId="0" borderId="0" xfId="2" applyFont="1"/>
    <xf numFmtId="0" fontId="0" fillId="0" borderId="0" xfId="0" applyAlignment="1">
      <alignment horizontal="right"/>
    </xf>
    <xf numFmtId="7" fontId="0" fillId="0" borderId="0" xfId="1" applyNumberFormat="1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2" applyNumberFormat="1" applyFont="1" applyProtection="1">
      <protection hidden="1"/>
    </xf>
    <xf numFmtId="0" fontId="0" fillId="0" borderId="0" xfId="0" applyProtection="1">
      <protection hidden="1"/>
    </xf>
    <xf numFmtId="7" fontId="0" fillId="0" borderId="0" xfId="0" applyNumberFormat="1" applyProtection="1">
      <protection hidden="1"/>
    </xf>
    <xf numFmtId="8" fontId="0" fillId="0" borderId="0" xfId="0" applyNumberFormat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4" borderId="3" xfId="0" applyFill="1" applyBorder="1" applyAlignment="1" applyProtection="1">
      <alignment horizontal="right" vertical="center"/>
      <protection hidden="1"/>
    </xf>
    <xf numFmtId="164" fontId="0" fillId="0" borderId="1" xfId="1" applyNumberFormat="1" applyFont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64" fontId="0" fillId="2" borderId="7" xfId="1" applyNumberFormat="1" applyFont="1" applyFill="1" applyBorder="1" applyAlignment="1" applyProtection="1">
      <alignment horizontal="center" vertical="center"/>
      <protection locked="0"/>
    </xf>
    <xf numFmtId="164" fontId="0" fillId="2" borderId="2" xfId="1" applyNumberFormat="1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 applyProtection="1">
      <alignment horizontal="left" vertical="center"/>
      <protection hidden="1"/>
    </xf>
    <xf numFmtId="0" fontId="1" fillId="5" borderId="4" xfId="0" applyFont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right" vertical="center"/>
      <protection hidden="1"/>
    </xf>
    <xf numFmtId="164" fontId="0" fillId="2" borderId="5" xfId="1" applyNumberFormat="1" applyFont="1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15240</xdr:colOff>
      <xdr:row>6</xdr:row>
      <xdr:rowOff>667302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D43EF3-0577-627A-4D4B-DCB58D10A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449580"/>
          <a:ext cx="7018020" cy="1398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9F45-0704-44ED-8059-C692257C6B13}">
  <dimension ref="A1:L38"/>
  <sheetViews>
    <sheetView tabSelected="1" topLeftCell="A2" workbookViewId="0">
      <selection activeCell="K2" sqref="K2"/>
    </sheetView>
  </sheetViews>
  <sheetFormatPr baseColWidth="10" defaultRowHeight="14.4" x14ac:dyDescent="0.3"/>
  <cols>
    <col min="3" max="3" width="10.21875" customWidth="1"/>
    <col min="4" max="4" width="14.5546875" customWidth="1"/>
    <col min="5" max="5" width="8.21875" customWidth="1"/>
    <col min="6" max="7" width="17.6640625" customWidth="1"/>
    <col min="8" max="8" width="7.33203125" customWidth="1"/>
    <col min="9" max="9" width="14.88671875" customWidth="1"/>
  </cols>
  <sheetData>
    <row r="1" spans="1:12" hidden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5.4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x14ac:dyDescent="0.3">
      <c r="A3" s="3"/>
      <c r="B3" s="21"/>
      <c r="C3" s="21"/>
      <c r="D3" s="21"/>
      <c r="E3" s="21"/>
      <c r="F3" s="21"/>
      <c r="G3" s="21"/>
      <c r="H3" s="21"/>
      <c r="I3" s="21"/>
      <c r="J3" s="3"/>
    </row>
    <row r="4" spans="1:12" x14ac:dyDescent="0.3">
      <c r="A4" s="3"/>
      <c r="B4" s="21"/>
      <c r="C4" s="21"/>
      <c r="D4" s="21"/>
      <c r="E4" s="21"/>
      <c r="F4" s="21"/>
      <c r="G4" s="21"/>
      <c r="H4" s="21"/>
      <c r="I4" s="21"/>
      <c r="J4" s="3"/>
    </row>
    <row r="5" spans="1:12" x14ac:dyDescent="0.3">
      <c r="A5" s="3"/>
      <c r="B5" s="21"/>
      <c r="C5" s="21"/>
      <c r="D5" s="21"/>
      <c r="E5" s="21"/>
      <c r="F5" s="21"/>
      <c r="G5" s="21"/>
      <c r="H5" s="21"/>
      <c r="I5" s="21"/>
      <c r="J5" s="3"/>
    </row>
    <row r="6" spans="1:12" x14ac:dyDescent="0.3">
      <c r="A6" s="3"/>
      <c r="B6" s="21"/>
      <c r="C6" s="21"/>
      <c r="D6" s="21"/>
      <c r="E6" s="21"/>
      <c r="F6" s="21"/>
      <c r="G6" s="21"/>
      <c r="H6" s="21"/>
      <c r="I6" s="21"/>
      <c r="J6" s="3"/>
    </row>
    <row r="7" spans="1:12" ht="57.6" customHeight="1" x14ac:dyDescent="0.3">
      <c r="A7" s="3"/>
      <c r="B7" s="21"/>
      <c r="C7" s="21"/>
      <c r="D7" s="21"/>
      <c r="E7" s="21"/>
      <c r="F7" s="21"/>
      <c r="G7" s="21"/>
      <c r="H7" s="21"/>
      <c r="I7" s="21"/>
      <c r="J7" s="3"/>
    </row>
    <row r="8" spans="1:12" ht="10.8" customHeight="1" thickBot="1" x14ac:dyDescent="0.3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s="10" customFormat="1" ht="24" customHeight="1" thickBot="1" x14ac:dyDescent="0.35">
      <c r="A9" s="9"/>
      <c r="B9" s="22" t="s">
        <v>6</v>
      </c>
      <c r="C9" s="22"/>
      <c r="D9" s="22"/>
      <c r="E9" s="23"/>
      <c r="F9" s="26">
        <v>3</v>
      </c>
      <c r="G9" s="27"/>
      <c r="H9" s="30" t="s">
        <v>12</v>
      </c>
      <c r="I9" s="31"/>
      <c r="J9" s="9"/>
    </row>
    <row r="10" spans="1:12" s="10" customFormat="1" ht="24" customHeight="1" thickBot="1" x14ac:dyDescent="0.35">
      <c r="A10" s="9"/>
      <c r="B10" s="22" t="s">
        <v>7</v>
      </c>
      <c r="C10" s="22"/>
      <c r="D10" s="22"/>
      <c r="E10" s="23"/>
      <c r="F10" s="28">
        <v>5513648.1299999999</v>
      </c>
      <c r="G10" s="29"/>
      <c r="H10" s="30" t="s">
        <v>13</v>
      </c>
      <c r="I10" s="31"/>
      <c r="J10" s="9"/>
    </row>
    <row r="11" spans="1:12" s="10" customFormat="1" ht="21.6" customHeight="1" thickBot="1" x14ac:dyDescent="0.35">
      <c r="A11" s="9"/>
      <c r="B11" s="22" t="s">
        <v>21</v>
      </c>
      <c r="C11" s="22"/>
      <c r="D11" s="22"/>
      <c r="E11" s="23"/>
      <c r="F11" s="28">
        <v>110236.11</v>
      </c>
      <c r="G11" s="29"/>
      <c r="H11" s="30" t="s">
        <v>13</v>
      </c>
      <c r="I11" s="31"/>
      <c r="J11" s="9"/>
    </row>
    <row r="12" spans="1:12" s="10" customFormat="1" ht="13.2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2" s="10" customFormat="1" ht="22.2" customHeight="1" x14ac:dyDescent="0.3">
      <c r="A13" s="9"/>
      <c r="B13" s="22" t="s">
        <v>8</v>
      </c>
      <c r="C13" s="22"/>
      <c r="D13" s="22"/>
      <c r="E13" s="22"/>
      <c r="F13" s="24">
        <f>IF(F9=1,Aux!B2,IF(F9=2,Aux!B3,IF(F9=3,Aux!B4,IF(F9=4,Aux!B5,"error"))))</f>
        <v>18900000</v>
      </c>
      <c r="G13" s="24"/>
      <c r="H13" s="24"/>
      <c r="I13" s="24"/>
      <c r="J13" s="9"/>
    </row>
    <row r="14" spans="1:12" s="2" customFormat="1" ht="24" customHeight="1" thickBot="1" x14ac:dyDescent="0.35">
      <c r="A14" s="8"/>
      <c r="B14" s="32" t="s">
        <v>9</v>
      </c>
      <c r="C14" s="32"/>
      <c r="D14" s="32"/>
      <c r="E14" s="32"/>
      <c r="F14" s="33">
        <f>(((F13-F10))*0.04)-F11</f>
        <v>425217.96480000007</v>
      </c>
      <c r="G14" s="33"/>
      <c r="H14" s="33"/>
      <c r="I14" s="33"/>
      <c r="J14" s="8"/>
      <c r="L14" s="10"/>
    </row>
    <row r="15" spans="1:12" s="10" customFormat="1" ht="24" customHeight="1" thickBot="1" x14ac:dyDescent="0.35">
      <c r="A15" s="7"/>
      <c r="B15" s="34" t="s">
        <v>10</v>
      </c>
      <c r="C15" s="35"/>
      <c r="D15" s="11" t="s">
        <v>11</v>
      </c>
      <c r="E15" s="12">
        <v>12</v>
      </c>
      <c r="F15" s="4" t="s">
        <v>18</v>
      </c>
      <c r="G15" s="5">
        <f>VLOOKUP(E15,Hoja2!A1:B12,2)</f>
        <v>65755.394443035781</v>
      </c>
      <c r="H15" s="4" t="s">
        <v>2</v>
      </c>
      <c r="I15" s="6">
        <f>VLOOKUP(E15,Hoja2!A1:C12,3)</f>
        <v>789064.73331642943</v>
      </c>
      <c r="J15" s="9"/>
    </row>
    <row r="16" spans="1:12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3">
      <c r="A17" s="3"/>
      <c r="B17" s="25" t="s">
        <v>19</v>
      </c>
      <c r="C17" s="25"/>
      <c r="D17" s="25"/>
      <c r="E17" s="25"/>
      <c r="F17" s="25"/>
      <c r="G17" s="25"/>
      <c r="H17" s="25"/>
      <c r="I17" s="25"/>
      <c r="J17" s="3"/>
    </row>
    <row r="18" spans="1:10" x14ac:dyDescent="0.3">
      <c r="A18" s="3"/>
      <c r="B18" s="25"/>
      <c r="C18" s="25"/>
      <c r="D18" s="25"/>
      <c r="E18" s="25"/>
      <c r="F18" s="25"/>
      <c r="G18" s="25"/>
      <c r="H18" s="25"/>
      <c r="I18" s="25"/>
      <c r="J18" s="3"/>
    </row>
    <row r="19" spans="1:10" x14ac:dyDescent="0.3">
      <c r="A19" s="3"/>
      <c r="B19" s="25"/>
      <c r="C19" s="25"/>
      <c r="D19" s="25"/>
      <c r="E19" s="25"/>
      <c r="F19" s="25"/>
      <c r="G19" s="25"/>
      <c r="H19" s="25"/>
      <c r="I19" s="25"/>
      <c r="J19" s="3"/>
    </row>
    <row r="20" spans="1:10" x14ac:dyDescent="0.3">
      <c r="A20" s="3"/>
      <c r="B20" s="25"/>
      <c r="C20" s="25"/>
      <c r="D20" s="25"/>
      <c r="E20" s="25"/>
      <c r="F20" s="25"/>
      <c r="G20" s="25"/>
      <c r="H20" s="25"/>
      <c r="I20" s="25"/>
      <c r="J20" s="3"/>
    </row>
    <row r="21" spans="1:10" x14ac:dyDescent="0.3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38" spans="2:2" x14ac:dyDescent="0.3">
      <c r="B38" t="s">
        <v>20</v>
      </c>
    </row>
  </sheetData>
  <sheetProtection algorithmName="SHA-512" hashValue="QJ7FM6JtmplT61AF0t70HAcGRAqzEY7VoDbYR/OcbLE/AbHPP9bwGjX19ZjBHScDwua6M9x+/Jw71xLpk/n3YA==" saltValue="sRYvJJHhT3Jg7RqgauIauw==" spinCount="100000" sheet="1" objects="1" scenarios="1"/>
  <mergeCells count="16">
    <mergeCell ref="B17:I20"/>
    <mergeCell ref="F9:G9"/>
    <mergeCell ref="F10:G10"/>
    <mergeCell ref="H9:I9"/>
    <mergeCell ref="H10:I10"/>
    <mergeCell ref="B14:E14"/>
    <mergeCell ref="F14:I14"/>
    <mergeCell ref="B15:C15"/>
    <mergeCell ref="B11:E11"/>
    <mergeCell ref="F11:G11"/>
    <mergeCell ref="H11:I11"/>
    <mergeCell ref="B13:E13"/>
    <mergeCell ref="B3:I7"/>
    <mergeCell ref="B9:E9"/>
    <mergeCell ref="B10:E10"/>
    <mergeCell ref="F13:I1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597BF9-BA0D-4219-BA8B-6494204ACC8D}">
          <x14:formula1>
            <xm:f>Aux!$F$2:$F$5</xm:f>
          </x14:formula1>
          <xm:sqref>F9:G9</xm:sqref>
        </x14:dataValidation>
        <x14:dataValidation type="list" allowBlank="1" showInputMessage="1" showErrorMessage="1" xr:uid="{1995CB2E-70FE-4315-B884-8807671A395F}">
          <x14:formula1>
            <xm:f>Aux!$E$2:$E$13</xm:f>
          </x14:formula1>
          <xm:sqref>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sqref="A1:C5"/>
    </sheetView>
  </sheetViews>
  <sheetFormatPr baseColWidth="10" defaultRowHeight="14.4" x14ac:dyDescent="0.3"/>
  <cols>
    <col min="1" max="1" width="19" customWidth="1"/>
    <col min="2" max="2" width="19.44140625" customWidth="1"/>
    <col min="3" max="3" width="20" customWidth="1"/>
    <col min="96" max="96" width="16.6640625" bestFit="1" customWidth="1"/>
    <col min="97" max="97" width="14.5546875" bestFit="1" customWidth="1"/>
  </cols>
  <sheetData>
    <row r="1" spans="1:6" x14ac:dyDescent="0.3">
      <c r="A1" s="18" t="s">
        <v>0</v>
      </c>
      <c r="B1" s="18" t="s">
        <v>1</v>
      </c>
      <c r="C1" s="18" t="s">
        <v>17</v>
      </c>
      <c r="D1" s="18" t="s">
        <v>3</v>
      </c>
      <c r="E1" s="18" t="s">
        <v>4</v>
      </c>
      <c r="F1" s="18" t="s">
        <v>5</v>
      </c>
    </row>
    <row r="2" spans="1:6" x14ac:dyDescent="0.3">
      <c r="A2" s="18">
        <v>1</v>
      </c>
      <c r="B2" s="15">
        <v>9000000</v>
      </c>
      <c r="C2" s="15">
        <f>B2*4%</f>
        <v>360000</v>
      </c>
      <c r="D2" s="18">
        <v>133</v>
      </c>
      <c r="E2" s="18">
        <v>1</v>
      </c>
      <c r="F2" s="18">
        <v>1</v>
      </c>
    </row>
    <row r="3" spans="1:6" x14ac:dyDescent="0.3">
      <c r="A3" s="18">
        <v>2</v>
      </c>
      <c r="B3" s="15">
        <v>15200000</v>
      </c>
      <c r="C3" s="15">
        <f t="shared" ref="C3:C5" si="0">B3*4%</f>
        <v>608000</v>
      </c>
      <c r="D3" s="18"/>
      <c r="E3" s="18">
        <v>2</v>
      </c>
      <c r="F3" s="18">
        <v>2</v>
      </c>
    </row>
    <row r="4" spans="1:6" x14ac:dyDescent="0.3">
      <c r="A4" s="18">
        <v>3</v>
      </c>
      <c r="B4" s="15">
        <v>18900000</v>
      </c>
      <c r="C4" s="15">
        <f t="shared" si="0"/>
        <v>756000</v>
      </c>
      <c r="D4" s="18"/>
      <c r="E4" s="18">
        <v>3</v>
      </c>
      <c r="F4" s="18">
        <v>3</v>
      </c>
    </row>
    <row r="5" spans="1:6" x14ac:dyDescent="0.3">
      <c r="A5" s="18">
        <v>4</v>
      </c>
      <c r="B5" s="15">
        <v>22500000</v>
      </c>
      <c r="C5" s="15">
        <f t="shared" si="0"/>
        <v>900000</v>
      </c>
      <c r="D5" s="18"/>
      <c r="E5" s="18">
        <v>4</v>
      </c>
      <c r="F5" s="18">
        <v>4</v>
      </c>
    </row>
    <row r="6" spans="1:6" x14ac:dyDescent="0.3">
      <c r="A6" s="18"/>
      <c r="B6" s="18"/>
      <c r="C6" s="18"/>
      <c r="D6" s="18"/>
      <c r="E6" s="18">
        <v>5</v>
      </c>
      <c r="F6" s="18"/>
    </row>
    <row r="7" spans="1:6" x14ac:dyDescent="0.3">
      <c r="A7" s="18"/>
      <c r="B7" s="18"/>
      <c r="C7" s="18"/>
      <c r="D7" s="18"/>
      <c r="E7" s="18">
        <v>6</v>
      </c>
      <c r="F7" s="18"/>
    </row>
    <row r="8" spans="1:6" x14ac:dyDescent="0.3">
      <c r="A8" s="18"/>
      <c r="B8" s="18"/>
      <c r="C8" s="18"/>
      <c r="D8" s="18"/>
      <c r="E8" s="18">
        <v>7</v>
      </c>
      <c r="F8" s="18"/>
    </row>
    <row r="9" spans="1:6" x14ac:dyDescent="0.3">
      <c r="A9" s="18"/>
      <c r="B9" s="18"/>
      <c r="C9" s="18"/>
      <c r="D9" s="18"/>
      <c r="E9" s="18">
        <v>8</v>
      </c>
      <c r="F9" s="18"/>
    </row>
    <row r="10" spans="1:6" x14ac:dyDescent="0.3">
      <c r="A10" s="18"/>
      <c r="B10" s="18"/>
      <c r="C10" s="18"/>
      <c r="D10" s="18"/>
      <c r="E10" s="18">
        <v>9</v>
      </c>
      <c r="F10" s="18"/>
    </row>
    <row r="11" spans="1:6" x14ac:dyDescent="0.3">
      <c r="A11" s="18"/>
      <c r="B11" s="18"/>
      <c r="C11" s="18"/>
      <c r="D11" s="18"/>
      <c r="E11" s="18">
        <v>10</v>
      </c>
      <c r="F11" s="18"/>
    </row>
    <row r="12" spans="1:6" x14ac:dyDescent="0.3">
      <c r="A12" s="18"/>
      <c r="B12" s="18"/>
      <c r="C12" s="18"/>
      <c r="D12" s="18"/>
      <c r="E12" s="18">
        <v>11</v>
      </c>
      <c r="F12" s="18"/>
    </row>
    <row r="13" spans="1:6" x14ac:dyDescent="0.3">
      <c r="A13" s="18"/>
      <c r="B13" s="18"/>
      <c r="C13" s="18"/>
      <c r="D13" s="18"/>
      <c r="E13" s="18">
        <v>12</v>
      </c>
      <c r="F13" s="18"/>
    </row>
  </sheetData>
  <sheetProtection algorithmName="SHA-512" hashValue="RsO1QR21ieuWdnG5P1bz9tClsr41LKTFyxtSfN7spplELgoWRmjc62UjXMcOA5+XmfgfsDCpBU6vVkxy0Qn65g==" saltValue="vwvnUOnixQ9YGtPhf5jmK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323D-1D8A-499D-A6FA-66172366E84C}">
  <dimension ref="A1:G12"/>
  <sheetViews>
    <sheetView workbookViewId="0">
      <selection activeCell="G3" sqref="G3"/>
    </sheetView>
  </sheetViews>
  <sheetFormatPr baseColWidth="10" defaultRowHeight="14.4" x14ac:dyDescent="0.3"/>
  <cols>
    <col min="2" max="2" width="13.77734375" customWidth="1"/>
    <col min="3" max="3" width="14.44140625" customWidth="1"/>
    <col min="6" max="6" width="18.77734375" style="14" customWidth="1"/>
    <col min="7" max="7" width="15.109375" customWidth="1"/>
  </cols>
  <sheetData>
    <row r="1" spans="1:7" x14ac:dyDescent="0.3">
      <c r="A1" s="18">
        <v>1</v>
      </c>
      <c r="B1" s="19">
        <f>G1</f>
        <v>425217.96480000007</v>
      </c>
      <c r="C1" s="19">
        <f>B1*A1</f>
        <v>425217.96480000007</v>
      </c>
      <c r="F1" s="16" t="s">
        <v>14</v>
      </c>
      <c r="G1" s="15">
        <f>Calculo!F14</f>
        <v>425217.96480000007</v>
      </c>
    </row>
    <row r="2" spans="1:7" x14ac:dyDescent="0.3">
      <c r="A2" s="18">
        <v>2</v>
      </c>
      <c r="B2" s="20">
        <f>-(PMT($G$3,A2,$G$1))</f>
        <v>248573.86638225665</v>
      </c>
      <c r="C2" s="19">
        <f t="shared" ref="C2:C12" si="0">B2*A2</f>
        <v>497147.73276451329</v>
      </c>
      <c r="F2" s="16" t="s">
        <v>15</v>
      </c>
      <c r="G2" s="13">
        <v>1.33</v>
      </c>
    </row>
    <row r="3" spans="1:7" x14ac:dyDescent="0.3">
      <c r="A3" s="18">
        <v>3</v>
      </c>
      <c r="B3" s="20">
        <f t="shared" ref="B3:B12" si="1">-(PMT($G$3,A3,$G$1))</f>
        <v>174257.00038496079</v>
      </c>
      <c r="C3" s="19">
        <f t="shared" si="0"/>
        <v>522771.00115488237</v>
      </c>
      <c r="F3" s="16" t="s">
        <v>16</v>
      </c>
      <c r="G3" s="17">
        <f>G2/12</f>
        <v>0.11083333333333334</v>
      </c>
    </row>
    <row r="4" spans="1:7" x14ac:dyDescent="0.3">
      <c r="A4" s="18">
        <v>4</v>
      </c>
      <c r="B4" s="20">
        <f t="shared" si="1"/>
        <v>137302.89384001179</v>
      </c>
      <c r="C4" s="19">
        <f t="shared" si="0"/>
        <v>549211.57536004717</v>
      </c>
    </row>
    <row r="5" spans="1:7" x14ac:dyDescent="0.3">
      <c r="A5" s="18">
        <v>5</v>
      </c>
      <c r="B5" s="20">
        <f t="shared" si="1"/>
        <v>115292.635659665</v>
      </c>
      <c r="C5" s="19">
        <f t="shared" si="0"/>
        <v>576463.17829832505</v>
      </c>
    </row>
    <row r="6" spans="1:7" x14ac:dyDescent="0.3">
      <c r="A6" s="18">
        <v>6</v>
      </c>
      <c r="B6" s="20">
        <f t="shared" si="1"/>
        <v>100752.97058615892</v>
      </c>
      <c r="C6" s="19">
        <f t="shared" si="0"/>
        <v>604517.8235169535</v>
      </c>
    </row>
    <row r="7" spans="1:7" x14ac:dyDescent="0.3">
      <c r="A7" s="18">
        <v>7</v>
      </c>
      <c r="B7" s="20">
        <f t="shared" si="1"/>
        <v>90480.839498351808</v>
      </c>
      <c r="C7" s="19">
        <f t="shared" si="0"/>
        <v>633365.87648846267</v>
      </c>
    </row>
    <row r="8" spans="1:7" x14ac:dyDescent="0.3">
      <c r="A8" s="18">
        <v>8</v>
      </c>
      <c r="B8" s="20">
        <f t="shared" si="1"/>
        <v>82874.515952759291</v>
      </c>
      <c r="C8" s="19">
        <f t="shared" si="0"/>
        <v>662996.12762207433</v>
      </c>
    </row>
    <row r="9" spans="1:7" x14ac:dyDescent="0.3">
      <c r="A9" s="18">
        <v>9</v>
      </c>
      <c r="B9" s="20">
        <f t="shared" si="1"/>
        <v>77043.986213274533</v>
      </c>
      <c r="C9" s="19">
        <f t="shared" si="0"/>
        <v>693395.8759194708</v>
      </c>
    </row>
    <row r="10" spans="1:7" x14ac:dyDescent="0.3">
      <c r="A10" s="18">
        <v>10</v>
      </c>
      <c r="B10" s="20">
        <f t="shared" si="1"/>
        <v>72455.102207253978</v>
      </c>
      <c r="C10" s="19">
        <f t="shared" si="0"/>
        <v>724551.02207253978</v>
      </c>
    </row>
    <row r="11" spans="1:7" x14ac:dyDescent="0.3">
      <c r="A11" s="18">
        <v>11</v>
      </c>
      <c r="B11" s="20">
        <f t="shared" si="1"/>
        <v>68767.833608771267</v>
      </c>
      <c r="C11" s="19">
        <f t="shared" si="0"/>
        <v>756446.16969648399</v>
      </c>
    </row>
    <row r="12" spans="1:7" x14ac:dyDescent="0.3">
      <c r="A12" s="18">
        <v>12</v>
      </c>
      <c r="B12" s="20">
        <f t="shared" si="1"/>
        <v>65755.394443035781</v>
      </c>
      <c r="C12" s="19">
        <f t="shared" si="0"/>
        <v>789064.73331642943</v>
      </c>
    </row>
  </sheetData>
  <sheetProtection algorithmName="SHA-512" hashValue="c8r04iwetfJizn2yHhWI2rxdXqmJRR4Np6qf6ZBQUcPVAOHyqSPIz3TVUkHxPkAaQ+fm99xqucsFag7Q3oD5tA==" saltValue="I9pi9L6AiC/GFjW1tzab/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</vt:lpstr>
      <vt:lpstr>Aux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</dc:creator>
  <cp:lastModifiedBy>Manuel</cp:lastModifiedBy>
  <dcterms:created xsi:type="dcterms:W3CDTF">2018-10-10T13:51:59Z</dcterms:created>
  <dcterms:modified xsi:type="dcterms:W3CDTF">2023-11-03T21:07:43Z</dcterms:modified>
</cp:coreProperties>
</file>